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00" windowHeight="5895" activeTab="0"/>
  </bookViews>
  <sheets>
    <sheet name="Q4" sheetId="1" r:id="rId1"/>
  </sheets>
  <definedNames/>
  <calcPr fullCalcOnLoad="1"/>
</workbook>
</file>

<file path=xl/sharedStrings.xml><?xml version="1.0" encoding="utf-8"?>
<sst xmlns="http://schemas.openxmlformats.org/spreadsheetml/2006/main" count="78" uniqueCount="76">
  <si>
    <t>Tæng céng tµi s¶n</t>
  </si>
  <si>
    <t>Tæng céng nguån vèn</t>
  </si>
  <si>
    <t>chØ tiªu</t>
  </si>
  <si>
    <t>Néi dung</t>
  </si>
  <si>
    <t>STT</t>
  </si>
  <si>
    <t>I</t>
  </si>
  <si>
    <t>Tµi s¶n ng¾n h¹n</t>
  </si>
  <si>
    <t>TiÒn vµ c¸c kho¶n t­¬ng ®­¬ng tiÒn</t>
  </si>
  <si>
    <t>C¸c kho¶n ®Çu t­ tµi chÝnh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</si>
  <si>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</si>
  <si>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</si>
  <si>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</si>
  <si>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</si>
  <si>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</si>
  <si>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</si>
  <si>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 xml:space="preserve"> - Tµi s¶n cè ®Þnh h÷u h×nh</t>
  </si>
  <si>
    <t xml:space="preserve"> - Tµi s¶n cè ®Þnh v« h×nh</t>
  </si>
  <si>
    <t xml:space="preserve"> - Tµi s¶n cè ®Þnh thuª tµi chÝnh</t>
  </si>
  <si>
    <t xml:space="preserve"> - Chi phÝ x©y dùng c¬ b¶n dë dang</t>
  </si>
  <si>
    <t>BÊt ®éng s¶n ®Çu t­</t>
  </si>
  <si>
    <t>C¸c kho¶n ®Çu t­ tµi chÝnh dµi h¹n</t>
  </si>
  <si>
    <t>Tµi s¶n dµi h¹n kh¸c</t>
  </si>
  <si>
    <t>III</t>
  </si>
  <si>
    <t>IV</t>
  </si>
  <si>
    <t>Nî ng¾n h¹n</t>
  </si>
  <si>
    <t>Nî dµi h¹n</t>
  </si>
  <si>
    <t>Vèn chñ së h÷u</t>
  </si>
  <si>
    <t xml:space="preserve"> - Vèn ®Çu t­ cña chñ së h÷u</t>
  </si>
  <si>
    <t xml:space="preserve"> - ThÆng d­ vèn cæ phÇn</t>
  </si>
  <si>
    <t xml:space="preserve"> - Vèn kh¸c cña chñ së h÷u</t>
  </si>
  <si>
    <t xml:space="preserve"> - Cæ phiÕu quü</t>
  </si>
  <si>
    <t xml:space="preserve"> - Chªnh lÖch ®¸nh gi¸ l¹i tµi s¶n</t>
  </si>
  <si>
    <t xml:space="preserve"> - Chªnh lÖch tû gi¸ hèi ®o¸i</t>
  </si>
  <si>
    <t xml:space="preserve"> - C¸c quü</t>
  </si>
  <si>
    <t xml:space="preserve"> - Lîi nhuËn sau thuÕ ch­a ph©n phèi</t>
  </si>
  <si>
    <t xml:space="preserve"> - Nguån vèn ®Çu t­ x©y dùng c¬ b¶n</t>
  </si>
  <si>
    <t>Ngån kinh phÝ vµ c¸c quü kh¸c</t>
  </si>
  <si>
    <t xml:space="preserve"> - Quü khen th­ëng phóc lîi</t>
  </si>
  <si>
    <t xml:space="preserve"> - Nguån kinh phÝ</t>
  </si>
  <si>
    <t xml:space="preserve"> - Nguån kinh phÝ ®· h×nh thµnh TSC§</t>
  </si>
  <si>
    <t>VI</t>
  </si>
  <si>
    <t>Nî ph¶i tr¶</t>
  </si>
  <si>
    <t>Kú b¸o c¸o</t>
  </si>
  <si>
    <t>Luü kÕ</t>
  </si>
  <si>
    <t>Doanh thu b¸n hµng vµ cung cÊp dÞch vô</t>
  </si>
  <si>
    <t>C¸c kho¶n gi¶m trõ doanh thu</t>
  </si>
  <si>
    <t>Doanh thu thuÇn vÒ b¸n hµng vµ cung cÊp dÞch vô</t>
  </si>
  <si>
    <t>Gi¸ vèn hµng b¸n</t>
  </si>
  <si>
    <t>Lîi nhuËn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</si>
  <si>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</si>
  <si>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</si>
  <si>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</si>
  <si>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</si>
  <si>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</si>
  <si>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 xml:space="preserve">Thu nhËp kh¸c </t>
  </si>
  <si>
    <t>Chi phÝ kh¸c</t>
  </si>
  <si>
    <t>Lîi nhuËn kh¸c</t>
  </si>
  <si>
    <t>Tæng lîi nhuËn kÕ to¸n tr­íc thuÕ</t>
  </si>
  <si>
    <t>L·i c¬ b¶n trªn cæ phiÕu</t>
  </si>
  <si>
    <t>V</t>
  </si>
  <si>
    <t>Sè d­ ®Çu kú</t>
  </si>
  <si>
    <t>Sè d­ cuèi kú</t>
  </si>
  <si>
    <t>b¸o c¸o tµi chÝnh tãm t¾t</t>
  </si>
  <si>
    <t>Lîi nhuËn sau thuÕ thu nhËp doanh nghiÖp</t>
  </si>
  <si>
    <t>Cæ tøc trªn mçi cæ phiÕu</t>
  </si>
  <si>
    <t>C¸c kho¶n ph¶i thu ng¾n h¹n</t>
  </si>
  <si>
    <t>Đơn vị tính: đồng</t>
  </si>
  <si>
    <t xml:space="preserve"> TỔNG CÔNG TY VINACONEX</t>
  </si>
  <si>
    <t xml:space="preserve">         CÔNG TY VINAVICO</t>
  </si>
  <si>
    <t xml:space="preserve">          ng­êi lËp biÓu                             KÕ to¸n tr­ëng                         Gi¸m ®èc</t>
  </si>
  <si>
    <t>ThuÕ thu nhËp doanh nghiÖp</t>
  </si>
  <si>
    <r>
      <t xml:space="preserve">I.A. </t>
    </r>
    <r>
      <rPr>
        <sz val="11"/>
        <rFont val=".VnTimeH"/>
        <family val="2"/>
      </rPr>
      <t xml:space="preserve">B¶ng c©n ®èi kÕ to¸n                                                                                 </t>
    </r>
    <r>
      <rPr>
        <sz val="11"/>
        <rFont val="Times New Roman"/>
        <family val="1"/>
      </rPr>
      <t xml:space="preserve">   Đơn vị tính: Đồng</t>
    </r>
  </si>
  <si>
    <r>
      <t xml:space="preserve">II.A. </t>
    </r>
    <r>
      <rPr>
        <b/>
        <sz val="10"/>
        <rFont val=".VnTimeH"/>
        <family val="2"/>
      </rPr>
      <t>KÕt qu¶ ho¹t ®éng kinh doanh</t>
    </r>
  </si>
  <si>
    <t xml:space="preserve">          Cao Thóy hµ                                      TRÇN THÞ BÐ                                </t>
  </si>
  <si>
    <t>Hµ néi, ngµy 31  th¸ng 12  n¨m  2007</t>
  </si>
  <si>
    <t>QuÝ IV n¨m 2007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</si>
</sst>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##,###;\(###,###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7">
    <font>
      <sz val="12"/>
      <name val=".VnTime"/>
      <family val="0"/>
    </font>
    <font>
      <sz val="8"/>
      <name val=".VnTime"/>
      <family val="0"/>
    </font>
    <font>
      <i/>
      <sz val="12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.VnTime"/>
      <family val="0"/>
    </font>
    <font>
      <sz val="10"/>
      <name val="Times New Roman"/>
      <family val="1"/>
    </font>
    <font>
      <b/>
      <sz val="10"/>
      <name val=".VnTimeH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name val="Times New Roman"/>
      <family val="1"/>
    </font>
    <font>
      <b/>
      <sz val="11"/>
      <name val=".VnTimeH"/>
      <family val="2"/>
    </font>
    <font>
      <i/>
      <sz val="11"/>
      <name val=".VnTime"/>
      <family val="2"/>
    </font>
    <font>
      <sz val="11"/>
      <name val=".VnTimeH"/>
      <family val="2"/>
    </font>
    <font>
      <sz val="11"/>
      <name val="Times New Roman"/>
      <family val="1"/>
    </font>
    <font>
      <b/>
      <sz val="11"/>
      <name val=".VnTime"/>
      <family val="2"/>
    </font>
    <font>
      <b/>
      <sz val="10"/>
      <name val=".VnTim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/>
    </xf>
    <xf numFmtId="3" fontId="9" fillId="0" borderId="6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173" fontId="15" fillId="0" borderId="12" xfId="0" applyNumberFormat="1" applyFont="1" applyBorder="1" applyAlignment="1">
      <alignment horizontal="right" vertical="center"/>
    </xf>
    <xf numFmtId="173" fontId="9" fillId="0" borderId="6" xfId="0" applyNumberFormat="1" applyFont="1" applyBorder="1" applyAlignment="1">
      <alignment horizontal="right" vertical="center"/>
    </xf>
    <xf numFmtId="173" fontId="15" fillId="0" borderId="6" xfId="0" applyNumberFormat="1" applyFont="1" applyBorder="1" applyAlignment="1">
      <alignment horizontal="right" vertical="center"/>
    </xf>
    <xf numFmtId="173" fontId="9" fillId="0" borderId="13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/>
    </xf>
    <xf numFmtId="173" fontId="15" fillId="0" borderId="15" xfId="0" applyNumberFormat="1" applyFont="1" applyBorder="1" applyAlignment="1">
      <alignment horizontal="right" vertical="center"/>
    </xf>
    <xf numFmtId="173" fontId="8" fillId="0" borderId="16" xfId="0" applyNumberFormat="1" applyFont="1" applyBorder="1" applyAlignment="1">
      <alignment horizontal="right" vertical="center"/>
    </xf>
    <xf numFmtId="173" fontId="9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3" fontId="15" fillId="0" borderId="4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25" xfId="0" applyFont="1" applyBorder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43">
      <selection activeCell="F7" sqref="F7"/>
    </sheetView>
  </sheetViews>
  <sheetFormatPr defaultColWidth="8.796875" defaultRowHeight="15"/>
  <cols>
    <col min="1" max="1" width="9" style="1" customWidth="1"/>
    <col min="2" max="2" width="40.69921875" style="0" customWidth="1"/>
    <col min="3" max="3" width="20.19921875" style="1" customWidth="1"/>
    <col min="4" max="4" width="20" style="1" customWidth="1"/>
    <col min="5" max="5" width="17.8984375" style="0" hidden="1" customWidth="1"/>
    <col min="6" max="6" width="17.8984375" style="0" customWidth="1"/>
  </cols>
  <sheetData>
    <row r="1" spans="1:4" ht="15">
      <c r="A1" s="47" t="s">
        <v>67</v>
      </c>
      <c r="B1" s="47"/>
      <c r="C1" s="7"/>
      <c r="D1" s="7"/>
    </row>
    <row r="2" spans="1:4" ht="15">
      <c r="A2" s="47" t="s">
        <v>68</v>
      </c>
      <c r="B2" s="47"/>
      <c r="C2" s="7"/>
      <c r="D2" s="7"/>
    </row>
    <row r="3" spans="1:4" ht="16.5">
      <c r="A3" s="7"/>
      <c r="B3" s="51" t="s">
        <v>62</v>
      </c>
      <c r="C3" s="51"/>
      <c r="D3" s="51"/>
    </row>
    <row r="4" spans="1:4" ht="15.75">
      <c r="A4" s="7"/>
      <c r="B4" s="50" t="s">
        <v>75</v>
      </c>
      <c r="C4" s="50"/>
      <c r="D4" s="50"/>
    </row>
    <row r="5" spans="1:4" ht="15.75" customHeight="1" thickBot="1">
      <c r="A5" s="58" t="s">
        <v>71</v>
      </c>
      <c r="B5" s="58"/>
      <c r="C5" s="58"/>
      <c r="D5" s="58"/>
    </row>
    <row r="6" spans="1:4" ht="15" customHeight="1">
      <c r="A6" s="56" t="s">
        <v>4</v>
      </c>
      <c r="B6" s="52" t="s">
        <v>3</v>
      </c>
      <c r="C6" s="54" t="s">
        <v>60</v>
      </c>
      <c r="D6" s="48" t="s">
        <v>61</v>
      </c>
    </row>
    <row r="7" spans="1:4" ht="15" customHeight="1">
      <c r="A7" s="57"/>
      <c r="B7" s="53"/>
      <c r="C7" s="55"/>
      <c r="D7" s="49"/>
    </row>
    <row r="8" spans="1:4" ht="15.75">
      <c r="A8" s="8" t="s">
        <v>5</v>
      </c>
      <c r="B8" s="9" t="s">
        <v>6</v>
      </c>
      <c r="C8" s="38">
        <f>SUBTOTAL(9,C9:C13)</f>
        <v>254534781068</v>
      </c>
      <c r="D8" s="26">
        <f>SUM(D9:D13)</f>
        <v>246204391083</v>
      </c>
    </row>
    <row r="9" spans="1:4" ht="15">
      <c r="A9" s="10">
        <v>1</v>
      </c>
      <c r="B9" s="11" t="s">
        <v>7</v>
      </c>
      <c r="C9" s="27">
        <v>5794728722</v>
      </c>
      <c r="D9" s="27">
        <v>35493622547</v>
      </c>
    </row>
    <row r="10" spans="1:4" ht="15">
      <c r="A10" s="10">
        <v>2</v>
      </c>
      <c r="B10" s="13" t="s">
        <v>8</v>
      </c>
      <c r="C10" s="27">
        <v>5587000000</v>
      </c>
      <c r="D10" s="27">
        <v>6106570833</v>
      </c>
    </row>
    <row r="11" spans="1:4" ht="15">
      <c r="A11" s="10">
        <v>3</v>
      </c>
      <c r="B11" s="13" t="s">
        <v>65</v>
      </c>
      <c r="C11" s="27">
        <v>159924042429</v>
      </c>
      <c r="D11" s="27">
        <v>125013304431</v>
      </c>
    </row>
    <row r="12" spans="1:4" ht="15">
      <c r="A12" s="10">
        <v>4</v>
      </c>
      <c r="B12" s="11" t="s">
        <v>9</v>
      </c>
      <c r="C12" s="27">
        <v>79857786391</v>
      </c>
      <c r="D12" s="27">
        <v>73753479033</v>
      </c>
    </row>
    <row r="13" spans="1:4" ht="15">
      <c r="A13" s="10">
        <v>5</v>
      </c>
      <c r="B13" s="13" t="s">
        <v>10</v>
      </c>
      <c r="C13" s="27">
        <v>3371223526</v>
      </c>
      <c r="D13" s="27">
        <v>5837414239</v>
      </c>
    </row>
    <row r="14" spans="1:4" ht="15.75">
      <c r="A14" s="14" t="s">
        <v>11</v>
      </c>
      <c r="B14" s="15" t="s">
        <v>12</v>
      </c>
      <c r="C14" s="39">
        <f>+C15+C16+C21+C22+C23</f>
        <v>66138301684</v>
      </c>
      <c r="D14" s="39">
        <f>+D15+D16+D21+D22+D23</f>
        <v>68811929162</v>
      </c>
    </row>
    <row r="15" spans="1:4" ht="15">
      <c r="A15" s="10">
        <v>1</v>
      </c>
      <c r="B15" s="13" t="s">
        <v>13</v>
      </c>
      <c r="C15" s="27"/>
      <c r="D15" s="27"/>
    </row>
    <row r="16" spans="1:4" ht="15">
      <c r="A16" s="10">
        <v>2</v>
      </c>
      <c r="B16" s="13" t="s">
        <v>14</v>
      </c>
      <c r="C16" s="27">
        <f>SUM(C17:C18)</f>
        <v>45942109296</v>
      </c>
      <c r="D16" s="27">
        <f>SUM(D17:D18)</f>
        <v>47490268044</v>
      </c>
    </row>
    <row r="17" spans="1:4" ht="15">
      <c r="A17" s="10"/>
      <c r="B17" s="13" t="s">
        <v>15</v>
      </c>
      <c r="C17" s="27">
        <v>45715011570</v>
      </c>
      <c r="D17" s="27">
        <v>47427399738</v>
      </c>
    </row>
    <row r="18" spans="1:4" ht="15">
      <c r="A18" s="10"/>
      <c r="B18" s="13" t="s">
        <v>16</v>
      </c>
      <c r="C18" s="27">
        <v>227097726</v>
      </c>
      <c r="D18" s="27">
        <v>62868306</v>
      </c>
    </row>
    <row r="19" spans="1:4" ht="15">
      <c r="A19" s="10"/>
      <c r="B19" s="13" t="s">
        <v>17</v>
      </c>
      <c r="C19" s="27"/>
      <c r="D19" s="27"/>
    </row>
    <row r="20" spans="1:4" ht="15">
      <c r="A20" s="10"/>
      <c r="B20" s="13" t="s">
        <v>18</v>
      </c>
      <c r="C20" s="27"/>
      <c r="D20" s="27"/>
    </row>
    <row r="21" spans="1:4" ht="15">
      <c r="A21" s="10">
        <v>3</v>
      </c>
      <c r="B21" s="11" t="s">
        <v>19</v>
      </c>
      <c r="C21" s="27"/>
      <c r="D21" s="27"/>
    </row>
    <row r="22" spans="1:4" ht="15">
      <c r="A22" s="10">
        <v>4</v>
      </c>
      <c r="B22" s="11" t="s">
        <v>20</v>
      </c>
      <c r="C22" s="27">
        <v>17498148570</v>
      </c>
      <c r="D22" s="27">
        <v>19910288570</v>
      </c>
    </row>
    <row r="23" spans="1:4" ht="15.75" thickBot="1">
      <c r="A23" s="16">
        <v>5</v>
      </c>
      <c r="B23" s="17" t="s">
        <v>21</v>
      </c>
      <c r="C23" s="29">
        <v>2698043818</v>
      </c>
      <c r="D23" s="29">
        <v>1411372548</v>
      </c>
    </row>
    <row r="24" spans="1:4" ht="22.5" customHeight="1" thickBot="1">
      <c r="A24" s="18" t="s">
        <v>22</v>
      </c>
      <c r="B24" s="19" t="s">
        <v>0</v>
      </c>
      <c r="C24" s="40">
        <f>+C8+C14</f>
        <v>320673082752</v>
      </c>
      <c r="D24" s="30">
        <f>+D8+D14</f>
        <v>315016320245</v>
      </c>
    </row>
    <row r="25" spans="1:4" ht="15.75">
      <c r="A25" s="20" t="s">
        <v>23</v>
      </c>
      <c r="B25" s="21" t="s">
        <v>41</v>
      </c>
      <c r="C25" s="31">
        <f>SUM(C26:C27)</f>
        <v>264878106721</v>
      </c>
      <c r="D25" s="31">
        <f>SUM(D26:D27)</f>
        <v>208182714164</v>
      </c>
    </row>
    <row r="26" spans="1:4" ht="15">
      <c r="A26" s="10">
        <v>1</v>
      </c>
      <c r="B26" s="13" t="s">
        <v>24</v>
      </c>
      <c r="C26" s="27">
        <v>215310237490</v>
      </c>
      <c r="D26" s="27">
        <v>152015357316</v>
      </c>
    </row>
    <row r="27" spans="1:4" ht="15">
      <c r="A27" s="10">
        <v>2</v>
      </c>
      <c r="B27" s="13" t="s">
        <v>25</v>
      </c>
      <c r="C27" s="27">
        <v>49567869231</v>
      </c>
      <c r="D27" s="27">
        <v>56167356848</v>
      </c>
    </row>
    <row r="28" spans="1:4" ht="15.75">
      <c r="A28" s="14" t="s">
        <v>59</v>
      </c>
      <c r="B28" s="15" t="s">
        <v>26</v>
      </c>
      <c r="C28" s="28">
        <f>+C29+C39</f>
        <v>55794976031</v>
      </c>
      <c r="D28" s="28">
        <f>+D29+D39</f>
        <v>106833606081</v>
      </c>
    </row>
    <row r="29" spans="1:4" ht="15">
      <c r="A29" s="10">
        <v>1</v>
      </c>
      <c r="B29" s="13" t="s">
        <v>26</v>
      </c>
      <c r="C29" s="28">
        <f>SUM(C30:C38)</f>
        <v>53846190959</v>
      </c>
      <c r="D29" s="28">
        <f>SUM(D30:D38)</f>
        <v>106332363540</v>
      </c>
    </row>
    <row r="30" spans="1:4" ht="15">
      <c r="A30" s="10"/>
      <c r="B30" s="13" t="s">
        <v>27</v>
      </c>
      <c r="C30" s="27">
        <v>30000000000</v>
      </c>
      <c r="D30" s="27">
        <v>49000000000</v>
      </c>
    </row>
    <row r="31" spans="1:4" ht="15">
      <c r="A31" s="10"/>
      <c r="B31" s="13" t="s">
        <v>28</v>
      </c>
      <c r="C31" s="27">
        <v>18004240000</v>
      </c>
      <c r="D31" s="27">
        <v>46270240000</v>
      </c>
    </row>
    <row r="32" spans="1:4" ht="15">
      <c r="A32" s="10"/>
      <c r="B32" s="13" t="s">
        <v>29</v>
      </c>
      <c r="C32" s="27"/>
      <c r="D32" s="27"/>
    </row>
    <row r="33" spans="1:4" ht="15">
      <c r="A33" s="10"/>
      <c r="B33" s="13" t="s">
        <v>30</v>
      </c>
      <c r="C33" s="27">
        <v>-3263500000</v>
      </c>
      <c r="D33" s="27">
        <v>-3263500000</v>
      </c>
    </row>
    <row r="34" spans="1:4" ht="15">
      <c r="A34" s="10"/>
      <c r="B34" s="13" t="s">
        <v>31</v>
      </c>
      <c r="C34" s="27"/>
      <c r="D34" s="27"/>
    </row>
    <row r="35" spans="1:4" ht="15">
      <c r="A35" s="10"/>
      <c r="B35" s="13" t="s">
        <v>32</v>
      </c>
      <c r="C35" s="27"/>
      <c r="D35" s="27"/>
    </row>
    <row r="36" spans="1:4" ht="15">
      <c r="A36" s="10"/>
      <c r="B36" s="13" t="s">
        <v>33</v>
      </c>
      <c r="C36" s="27">
        <f>467066672+507668627</f>
        <v>974735299</v>
      </c>
      <c r="D36" s="27">
        <f>1035089627+445264683</f>
        <v>1480354310</v>
      </c>
    </row>
    <row r="37" spans="1:4" ht="15">
      <c r="A37" s="10"/>
      <c r="B37" s="13" t="s">
        <v>34</v>
      </c>
      <c r="C37" s="27">
        <v>8130715660</v>
      </c>
      <c r="D37" s="27">
        <v>12845269230</v>
      </c>
    </row>
    <row r="38" spans="1:4" ht="15">
      <c r="A38" s="10"/>
      <c r="B38" s="11" t="s">
        <v>35</v>
      </c>
      <c r="C38" s="27"/>
      <c r="D38" s="27"/>
    </row>
    <row r="39" spans="1:4" ht="15">
      <c r="A39" s="10">
        <v>2</v>
      </c>
      <c r="B39" s="13" t="s">
        <v>36</v>
      </c>
      <c r="C39" s="28">
        <f>SUM(C40:C42)</f>
        <v>1948785072</v>
      </c>
      <c r="D39" s="28">
        <f>SUM(D40:D42)</f>
        <v>501242541</v>
      </c>
    </row>
    <row r="40" spans="1:4" ht="15">
      <c r="A40" s="10"/>
      <c r="B40" s="13" t="s">
        <v>37</v>
      </c>
      <c r="C40" s="27">
        <v>1948785072</v>
      </c>
      <c r="D40" s="27">
        <v>501242541</v>
      </c>
    </row>
    <row r="41" spans="1:4" ht="15">
      <c r="A41" s="10"/>
      <c r="B41" s="11" t="s">
        <v>38</v>
      </c>
      <c r="C41" s="27"/>
      <c r="D41" s="27"/>
    </row>
    <row r="42" spans="1:4" ht="15.75" thickBot="1">
      <c r="A42" s="16"/>
      <c r="B42" s="17" t="s">
        <v>39</v>
      </c>
      <c r="C42" s="29"/>
      <c r="D42" s="29"/>
    </row>
    <row r="43" spans="1:4" ht="24.75" customHeight="1" thickBot="1">
      <c r="A43" s="22" t="s">
        <v>40</v>
      </c>
      <c r="B43" s="19" t="s">
        <v>1</v>
      </c>
      <c r="C43" s="40">
        <f>+C28+C25</f>
        <v>320673082752</v>
      </c>
      <c r="D43" s="30">
        <f>+D28+D25</f>
        <v>315016320245</v>
      </c>
    </row>
    <row r="44" spans="3:4" ht="25.5" customHeight="1">
      <c r="C44" s="44"/>
      <c r="D44" s="44"/>
    </row>
    <row r="45" spans="3:4" ht="25.5" customHeight="1">
      <c r="C45" s="2"/>
      <c r="D45" s="2"/>
    </row>
    <row r="47" spans="1:5" ht="15.75">
      <c r="A47" s="59" t="s">
        <v>72</v>
      </c>
      <c r="B47" s="59"/>
      <c r="C47" s="59"/>
      <c r="D47" s="59"/>
      <c r="E47" s="3"/>
    </row>
    <row r="48" spans="1:5" ht="15.75" thickBot="1">
      <c r="A48" s="4"/>
      <c r="B48" s="60" t="s">
        <v>66</v>
      </c>
      <c r="C48" s="60"/>
      <c r="D48" s="60"/>
      <c r="E48" s="3"/>
    </row>
    <row r="49" spans="1:5" ht="15">
      <c r="A49" s="61" t="s">
        <v>4</v>
      </c>
      <c r="B49" s="63" t="s">
        <v>2</v>
      </c>
      <c r="C49" s="54" t="s">
        <v>42</v>
      </c>
      <c r="D49" s="48" t="s">
        <v>43</v>
      </c>
      <c r="E49" s="3"/>
    </row>
    <row r="50" spans="1:5" ht="15">
      <c r="A50" s="62"/>
      <c r="B50" s="64"/>
      <c r="C50" s="65"/>
      <c r="D50" s="66"/>
      <c r="E50" s="3"/>
    </row>
    <row r="51" spans="1:5" ht="15">
      <c r="A51" s="23">
        <v>1</v>
      </c>
      <c r="B51" s="24" t="s">
        <v>44</v>
      </c>
      <c r="C51" s="41">
        <v>141933029177</v>
      </c>
      <c r="D51" s="33">
        <v>258677919060</v>
      </c>
      <c r="E51" s="32">
        <v>59977997749</v>
      </c>
    </row>
    <row r="52" spans="1:5" ht="15">
      <c r="A52" s="5">
        <v>2</v>
      </c>
      <c r="B52" s="11" t="s">
        <v>45</v>
      </c>
      <c r="C52" s="42">
        <v>0</v>
      </c>
      <c r="D52" s="27"/>
      <c r="E52" s="32"/>
    </row>
    <row r="53" spans="1:5" ht="15">
      <c r="A53" s="5">
        <v>3</v>
      </c>
      <c r="B53" s="11" t="s">
        <v>46</v>
      </c>
      <c r="C53" s="42">
        <v>141933029177</v>
      </c>
      <c r="D53" s="27">
        <f>D51</f>
        <v>258677919060</v>
      </c>
      <c r="E53" s="32">
        <f>E51</f>
        <v>59977997749</v>
      </c>
    </row>
    <row r="54" spans="1:5" ht="15">
      <c r="A54" s="5">
        <v>4</v>
      </c>
      <c r="B54" s="11" t="s">
        <v>47</v>
      </c>
      <c r="C54" s="42">
        <v>125883418847</v>
      </c>
      <c r="D54" s="27">
        <v>230641589533</v>
      </c>
      <c r="E54" s="32">
        <v>53287408294</v>
      </c>
    </row>
    <row r="55" spans="1:5" ht="15">
      <c r="A55" s="5">
        <v>5</v>
      </c>
      <c r="B55" s="11" t="s">
        <v>48</v>
      </c>
      <c r="C55" s="42">
        <v>16049610330</v>
      </c>
      <c r="D55" s="27">
        <v>28036329527</v>
      </c>
      <c r="E55" s="32">
        <f>E53-E54</f>
        <v>6690589455</v>
      </c>
    </row>
    <row r="56" spans="1:5" ht="15">
      <c r="A56" s="5">
        <v>6</v>
      </c>
      <c r="B56" s="11" t="s">
        <v>49</v>
      </c>
      <c r="C56" s="42">
        <v>530653067</v>
      </c>
      <c r="D56" s="27">
        <v>1325181174</v>
      </c>
      <c r="E56" s="32">
        <v>83384501</v>
      </c>
    </row>
    <row r="57" spans="1:5" ht="15">
      <c r="A57" s="5">
        <v>7</v>
      </c>
      <c r="B57" s="11" t="s">
        <v>50</v>
      </c>
      <c r="C57" s="42">
        <v>4519470415</v>
      </c>
      <c r="D57" s="27">
        <v>10008254880</v>
      </c>
      <c r="E57" s="32">
        <v>2022417475</v>
      </c>
    </row>
    <row r="58" spans="1:5" ht="15">
      <c r="A58" s="5">
        <v>8</v>
      </c>
      <c r="B58" s="11" t="s">
        <v>51</v>
      </c>
      <c r="C58" s="42">
        <v>0</v>
      </c>
      <c r="D58" s="27">
        <v>0</v>
      </c>
      <c r="E58" s="32">
        <v>0</v>
      </c>
    </row>
    <row r="59" spans="1:5" ht="15">
      <c r="A59" s="5">
        <v>9</v>
      </c>
      <c r="B59" s="11" t="s">
        <v>52</v>
      </c>
      <c r="C59" s="42">
        <v>4390071023</v>
      </c>
      <c r="D59" s="27">
        <v>6911018532</v>
      </c>
      <c r="E59" s="32">
        <v>2033048760</v>
      </c>
    </row>
    <row r="60" spans="1:5" ht="15">
      <c r="A60" s="5">
        <v>10</v>
      </c>
      <c r="B60" s="11" t="s">
        <v>53</v>
      </c>
      <c r="C60" s="42">
        <v>7670721959</v>
      </c>
      <c r="D60" s="27">
        <v>12442237289</v>
      </c>
      <c r="E60" s="32">
        <f>+E55+(E56-E57)-(E58+E59)</f>
        <v>2718507721</v>
      </c>
    </row>
    <row r="61" spans="1:5" ht="15">
      <c r="A61" s="5">
        <v>11</v>
      </c>
      <c r="B61" s="11" t="s">
        <v>54</v>
      </c>
      <c r="C61" s="42">
        <v>9627378905</v>
      </c>
      <c r="D61" s="27">
        <v>9627378905</v>
      </c>
      <c r="E61" s="32">
        <v>9062617000</v>
      </c>
    </row>
    <row r="62" spans="1:5" ht="15">
      <c r="A62" s="5">
        <v>12</v>
      </c>
      <c r="B62" s="11" t="s">
        <v>55</v>
      </c>
      <c r="C62" s="42">
        <v>9167385204</v>
      </c>
      <c r="D62" s="27">
        <v>9224346964</v>
      </c>
      <c r="E62" s="32">
        <v>8747546564</v>
      </c>
    </row>
    <row r="63" spans="1:5" ht="15">
      <c r="A63" s="5">
        <v>13</v>
      </c>
      <c r="B63" s="11" t="s">
        <v>56</v>
      </c>
      <c r="C63" s="42">
        <v>459993701</v>
      </c>
      <c r="D63" s="27">
        <v>403031941</v>
      </c>
      <c r="E63" s="32">
        <f>+E61-E62</f>
        <v>315070436</v>
      </c>
    </row>
    <row r="64" spans="1:5" ht="15">
      <c r="A64" s="5">
        <v>14</v>
      </c>
      <c r="B64" s="11" t="s">
        <v>57</v>
      </c>
      <c r="C64" s="42">
        <v>8130715660</v>
      </c>
      <c r="D64" s="27">
        <v>12845269230</v>
      </c>
      <c r="E64" s="32">
        <f>+E60+E63</f>
        <v>3033578157</v>
      </c>
    </row>
    <row r="65" spans="1:5" ht="15">
      <c r="A65" s="5">
        <v>15</v>
      </c>
      <c r="B65" s="11" t="s">
        <v>70</v>
      </c>
      <c r="C65" s="42">
        <v>1138300192.4</v>
      </c>
      <c r="D65" s="27">
        <f>D64*14%</f>
        <v>1798337692.2000003</v>
      </c>
      <c r="E65" s="32">
        <f>(E64*28%)*50%</f>
        <v>424700941.98</v>
      </c>
    </row>
    <row r="66" spans="1:5" ht="15">
      <c r="A66" s="5">
        <v>16</v>
      </c>
      <c r="B66" s="11" t="s">
        <v>63</v>
      </c>
      <c r="C66" s="42">
        <v>6992415467.6</v>
      </c>
      <c r="D66" s="27">
        <f>D64-D65</f>
        <v>11046931537.8</v>
      </c>
      <c r="E66" s="32">
        <f>+E64-E65</f>
        <v>2608877215.02</v>
      </c>
    </row>
    <row r="67" spans="1:5" ht="15">
      <c r="A67" s="5">
        <v>17</v>
      </c>
      <c r="B67" s="11" t="s">
        <v>58</v>
      </c>
      <c r="C67" s="42"/>
      <c r="D67" s="12"/>
      <c r="E67" s="3"/>
    </row>
    <row r="68" spans="1:5" ht="15.75" thickBot="1">
      <c r="A68" s="6">
        <v>18</v>
      </c>
      <c r="B68" s="25" t="s">
        <v>64</v>
      </c>
      <c r="C68" s="43"/>
      <c r="D68" s="34"/>
      <c r="E68" s="3"/>
    </row>
    <row r="70" spans="3:4" ht="15.75">
      <c r="C70" s="44" t="s">
        <v>74</v>
      </c>
      <c r="D70" s="44"/>
    </row>
    <row r="71" spans="1:4" ht="16.5">
      <c r="A71" s="45" t="s">
        <v>69</v>
      </c>
      <c r="B71" s="45"/>
      <c r="C71" s="45"/>
      <c r="D71" s="45"/>
    </row>
    <row r="72" spans="1:4" ht="15.75">
      <c r="A72" s="35"/>
      <c r="B72" s="36"/>
      <c r="C72" s="35"/>
      <c r="D72" s="35"/>
    </row>
    <row r="73" spans="1:4" ht="15.75">
      <c r="A73" s="35"/>
      <c r="B73" s="36"/>
      <c r="C73" s="35"/>
      <c r="D73" s="35"/>
    </row>
    <row r="74" spans="1:4" ht="15.75">
      <c r="A74" s="35"/>
      <c r="B74" s="36"/>
      <c r="C74" s="37"/>
      <c r="D74" s="35"/>
    </row>
    <row r="75" spans="1:4" ht="15.75">
      <c r="A75" s="35"/>
      <c r="B75" s="36"/>
      <c r="C75" s="35"/>
      <c r="D75" s="35"/>
    </row>
    <row r="76" spans="1:4" ht="15.75">
      <c r="A76" s="35"/>
      <c r="B76" s="36"/>
      <c r="C76" s="37"/>
      <c r="D76" s="35"/>
    </row>
    <row r="77" spans="1:4" ht="15.75">
      <c r="A77" s="46"/>
      <c r="B77" s="46"/>
      <c r="C77" s="37"/>
      <c r="D77" s="35"/>
    </row>
    <row r="78" spans="1:4" ht="16.5">
      <c r="A78" s="45" t="s">
        <v>73</v>
      </c>
      <c r="B78" s="45"/>
      <c r="C78" s="45"/>
      <c r="D78" s="45"/>
    </row>
  </sheetData>
  <mergeCells count="20">
    <mergeCell ref="A47:D47"/>
    <mergeCell ref="B48:D48"/>
    <mergeCell ref="A49:A50"/>
    <mergeCell ref="B49:B50"/>
    <mergeCell ref="C49:C50"/>
    <mergeCell ref="D49:D50"/>
    <mergeCell ref="A1:B1"/>
    <mergeCell ref="A2:B2"/>
    <mergeCell ref="C44:D44"/>
    <mergeCell ref="D6:D7"/>
    <mergeCell ref="B4:D4"/>
    <mergeCell ref="B3:D3"/>
    <mergeCell ref="B6:B7"/>
    <mergeCell ref="C6:C7"/>
    <mergeCell ref="A6:A7"/>
    <mergeCell ref="A5:D5"/>
    <mergeCell ref="C70:D70"/>
    <mergeCell ref="A71:D71"/>
    <mergeCell ref="A77:B77"/>
    <mergeCell ref="A78:D78"/>
  </mergeCells>
  <printOptions/>
  <pageMargins left="0.5" right="0.4" top="0.7" bottom="0.41" header="0.37" footer="0.0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myan</cp:lastModifiedBy>
  <cp:lastPrinted>2008-01-20T06:55:31Z</cp:lastPrinted>
  <dcterms:created xsi:type="dcterms:W3CDTF">2007-03-15T21:25:15Z</dcterms:created>
  <dcterms:modified xsi:type="dcterms:W3CDTF">2008-02-04T03:50:09Z</dcterms:modified>
  <cp:category/>
  <cp:version/>
  <cp:contentType/>
  <cp:contentStatus/>
</cp:coreProperties>
</file>